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2260" windowHeight="12645"/>
  </bookViews>
  <sheets>
    <sheet name="Ark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0" i="1" l="1"/>
  <c r="Z20" i="1" l="1"/>
  <c r="AA20" i="1" s="1"/>
  <c r="Z22" i="1"/>
  <c r="AA22" i="1" s="1"/>
  <c r="Z24" i="1"/>
  <c r="Z26" i="1"/>
  <c r="AA26" i="1" s="1"/>
  <c r="Z21" i="1"/>
  <c r="Z23" i="1"/>
  <c r="Z25" i="1"/>
  <c r="Z27" i="1"/>
  <c r="AA27" i="1" s="1"/>
  <c r="E10" i="1"/>
  <c r="AA24" i="1" l="1"/>
  <c r="AA25" i="1"/>
  <c r="AA23" i="1"/>
  <c r="AA21" i="1"/>
  <c r="I17" i="1"/>
  <c r="J17" i="1" s="1"/>
  <c r="I16" i="1"/>
  <c r="J16" i="1" s="1"/>
  <c r="I15" i="1"/>
  <c r="J15" i="1" s="1"/>
  <c r="I14" i="1"/>
  <c r="J14" i="1" s="1"/>
  <c r="L14" i="1"/>
  <c r="M14" i="1" s="1"/>
  <c r="I13" i="1"/>
  <c r="I12" i="1"/>
  <c r="I11" i="1"/>
  <c r="I10" i="1"/>
  <c r="P9" i="1" s="1"/>
  <c r="Q9" i="1" s="1"/>
  <c r="L17" i="1" l="1"/>
  <c r="M17" i="1" s="1"/>
  <c r="L16" i="1"/>
  <c r="M16" i="1" s="1"/>
  <c r="J11" i="1"/>
  <c r="P10" i="1"/>
  <c r="Q10" i="1" s="1"/>
  <c r="L15" i="1"/>
  <c r="M15" i="1" s="1"/>
  <c r="J10" i="1"/>
  <c r="L10" i="1"/>
  <c r="J12" i="1"/>
  <c r="P11" i="1"/>
  <c r="Q11" i="1" s="1"/>
  <c r="J13" i="1"/>
  <c r="P12" i="1"/>
  <c r="Q12" i="1" s="1"/>
  <c r="L11" i="1"/>
  <c r="L13" i="1"/>
  <c r="L12" i="1"/>
  <c r="M12" i="1" l="1"/>
  <c r="R11" i="1"/>
  <c r="S11" i="1" s="1"/>
  <c r="M13" i="1"/>
  <c r="R12" i="1"/>
  <c r="S12" i="1" s="1"/>
  <c r="M11" i="1"/>
  <c r="R10" i="1"/>
  <c r="M10" i="1"/>
  <c r="R9" i="1"/>
  <c r="S9" i="1" s="1"/>
  <c r="S10" i="1" l="1"/>
</calcChain>
</file>

<file path=xl/sharedStrings.xml><?xml version="1.0" encoding="utf-8"?>
<sst xmlns="http://schemas.openxmlformats.org/spreadsheetml/2006/main" count="55" uniqueCount="14">
  <si>
    <t>timer p.a.</t>
  </si>
  <si>
    <t>Reference - syd</t>
  </si>
  <si>
    <t>700 mm</t>
  </si>
  <si>
    <t>1100 mm</t>
  </si>
  <si>
    <t>1500 mm</t>
  </si>
  <si>
    <t>Komfortabel</t>
  </si>
  <si>
    <t>ATH</t>
  </si>
  <si>
    <t>ATV</t>
  </si>
  <si>
    <t>Ukomfortabel:</t>
  </si>
  <si>
    <t xml:space="preserve">  24 °C&gt; T  &gt;20 °C</t>
  </si>
  <si>
    <t xml:space="preserve"> 24 °C&lt; T  &lt;20 °C</t>
  </si>
  <si>
    <t>T &lt;20 °C</t>
  </si>
  <si>
    <t>T &gt;24 °C</t>
  </si>
  <si>
    <t>Middel (ATV,ATH)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</si>
</sst>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Neo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4" fontId="2" fillId="2" borderId="0" xfId="1" applyNumberFormat="1" applyFont="1" applyFill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164" fontId="2" fillId="2" borderId="2" xfId="1" applyNumberFormat="1" applyFont="1" applyFill="1" applyBorder="1"/>
    <xf numFmtId="164" fontId="2" fillId="2" borderId="0" xfId="1" applyNumberFormat="1" applyFont="1" applyFill="1" applyAlignment="1">
      <alignment horizontal="center"/>
    </xf>
    <xf numFmtId="164" fontId="2" fillId="2" borderId="2" xfId="1" applyNumberFormat="1" applyFont="1" applyFill="1" applyBorder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2" fillId="3" borderId="0" xfId="1" applyNumberFormat="1" applyFont="1" applyFill="1"/>
    <xf numFmtId="164" fontId="2" fillId="3" borderId="0" xfId="1" applyNumberFormat="1" applyFont="1" applyFill="1" applyAlignment="1">
      <alignment horizont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/>
    </xf>
    <xf numFmtId="164" fontId="2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1" applyNumberFormat="1" applyFont="1" applyFill="1" applyBorder="1"/>
    <xf numFmtId="164" fontId="2" fillId="3" borderId="1" xfId="1" applyNumberFormat="1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164" fontId="2" fillId="2" borderId="0" xfId="1" applyNumberFormat="1" applyFont="1" applyFill="1" applyBorder="1"/>
    <xf numFmtId="164" fontId="2" fillId="2" borderId="0" xfId="1" applyNumberFormat="1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1" fontId="0" fillId="3" borderId="1" xfId="0" applyNumberFormat="1" applyFill="1" applyBorder="1" applyAlignment="1">
      <alignment horizontal="center"/>
    </xf>
    <xf numFmtId="164" fontId="0" fillId="2" borderId="0" xfId="1" applyNumberFormat="1" applyFont="1" applyFill="1" applyAlignment="1">
      <alignment horizontal="center"/>
    </xf>
    <xf numFmtId="164" fontId="0" fillId="3" borderId="0" xfId="1" applyNumberFormat="1" applyFont="1" applyFill="1" applyAlignment="1">
      <alignment horizontal="center"/>
    </xf>
    <xf numFmtId="164" fontId="0" fillId="3" borderId="1" xfId="1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'Ark1'!$P$7:$P$8</c:f>
              <c:strCache>
                <c:ptCount val="2"/>
                <c:pt idx="0">
                  <c:v>Komfortabel</c:v>
                </c:pt>
                <c:pt idx="1">
                  <c:v>  24 °C&gt; T  &gt;20 °C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'Ark1'!$C$10:$D$17</c15:sqref>
                  </c15:fullRef>
                  <c15:levelRef>
                    <c15:sqref>'Ark1'!$C$10:$C$17</c15:sqref>
                  </c15:levelRef>
                </c:ext>
              </c:extLst>
              <c:f>'Ark1'!$C$10:$C$17</c:f>
              <c:strCache>
                <c:ptCount val="8"/>
                <c:pt idx="0">
                  <c:v>Reference - syd</c:v>
                </c:pt>
                <c:pt idx="1">
                  <c:v>700 mm</c:v>
                </c:pt>
                <c:pt idx="2">
                  <c:v>1100 mm</c:v>
                </c:pt>
                <c:pt idx="3">
                  <c:v>1500 mm</c:v>
                </c:pt>
                <c:pt idx="4">
                  <c:v>Reference - syd</c:v>
                </c:pt>
                <c:pt idx="5">
                  <c:v>700 mm</c:v>
                </c:pt>
                <c:pt idx="6">
                  <c:v>1100 mm</c:v>
                </c:pt>
                <c:pt idx="7">
                  <c:v>1500 mm</c:v>
                </c:pt>
              </c:strCache>
            </c:strRef>
          </c:cat>
          <c:val>
            <c:numRef>
              <c:f>'Ark1'!$Q$9:$Q$12</c:f>
              <c:numCache>
                <c:formatCode>0.0%</c:formatCode>
                <c:ptCount val="4"/>
                <c:pt idx="0">
                  <c:v>0.78904826958105645</c:v>
                </c:pt>
                <c:pt idx="1">
                  <c:v>0.78904826958105645</c:v>
                </c:pt>
                <c:pt idx="2">
                  <c:v>0.7943989071038251</c:v>
                </c:pt>
                <c:pt idx="3">
                  <c:v>0.80754781420765032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DB-4540-80D1-32F286205E3F}"/>
            </c:ext>
          </c:extLst>
        </c:ser>
        <c:ser>
          <c:idx val="1"/>
          <c:order val="1"/>
          <c:tx>
            <c:strRef>
              <c:f>'Ark1'!$R$7:$R$8</c:f>
              <c:strCache>
                <c:ptCount val="2"/>
                <c:pt idx="0">
                  <c:v>Ukomfortabel:</c:v>
                </c:pt>
                <c:pt idx="1">
                  <c:v> 24 °C&lt; T  &lt;20 °C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'Ark1'!$C$10:$D$17</c15:sqref>
                  </c15:fullRef>
                  <c15:levelRef>
                    <c15:sqref>'Ark1'!$C$10:$C$17</c15:sqref>
                  </c15:levelRef>
                </c:ext>
              </c:extLst>
              <c:f>'Ark1'!$C$10:$C$17</c:f>
              <c:strCache>
                <c:ptCount val="8"/>
                <c:pt idx="0">
                  <c:v>Reference - syd</c:v>
                </c:pt>
                <c:pt idx="1">
                  <c:v>700 mm</c:v>
                </c:pt>
                <c:pt idx="2">
                  <c:v>1100 mm</c:v>
                </c:pt>
                <c:pt idx="3">
                  <c:v>1500 mm</c:v>
                </c:pt>
                <c:pt idx="4">
                  <c:v>Reference - syd</c:v>
                </c:pt>
                <c:pt idx="5">
                  <c:v>700 mm</c:v>
                </c:pt>
                <c:pt idx="6">
                  <c:v>1100 mm</c:v>
                </c:pt>
                <c:pt idx="7">
                  <c:v>1500 mm</c:v>
                </c:pt>
              </c:strCache>
            </c:strRef>
          </c:cat>
          <c:val>
            <c:numRef>
              <c:f>'Ark1'!$S$9:$S$12</c:f>
              <c:numCache>
                <c:formatCode>0.0%</c:formatCode>
                <c:ptCount val="4"/>
                <c:pt idx="0">
                  <c:v>0.21095173041894352</c:v>
                </c:pt>
                <c:pt idx="1">
                  <c:v>0.21095173041894352</c:v>
                </c:pt>
                <c:pt idx="2">
                  <c:v>0.20560109289617487</c:v>
                </c:pt>
                <c:pt idx="3">
                  <c:v>0.19245218579234974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DB-4540-80D1-32F286205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-14"/>
        <c:axId val="402176688"/>
        <c:axId val="402177344"/>
      </c:barChart>
      <c:catAx>
        <c:axId val="40217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02177344"/>
        <c:crosses val="autoZero"/>
        <c:auto val="1"/>
        <c:lblAlgn val="ctr"/>
        <c:lblOffset val="100"/>
        <c:noMultiLvlLbl val="0"/>
      </c:catAx>
      <c:valAx>
        <c:axId val="40217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40217668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581023</xdr:colOff>
      <xdr:row>30</xdr:row>
      <xdr:rowOff>180975</xdr:rowOff>
    </xdr:from>
    <xdr:to>
      <xdr:col>11</xdr:col>
      <xdr:colOff>266699</xdr:colOff>
      <xdr:row>47</xdr:row>
      <xdr:rowOff>85724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A27"/>
  <sheetViews>
    <sheetView tabSelected="1" topLeftCell="A19" workbookViewId="0">
      <selection activeCell="U18" sqref="U18:AA27"/>
    </sheetView>
  </sheetViews>
  <sheetFormatPr defaultRowHeight="15" x14ac:dyDescent="0.25"/>
  <cols>
    <col min="3" max="3" width="14.85546875" bestFit="1" customWidth="1"/>
    <col min="4" max="4" width="4.5703125" bestFit="1" customWidth="1"/>
    <col min="5" max="7" width="7.140625" customWidth="1"/>
    <col min="8" max="8" width="1.85546875" customWidth="1"/>
    <col min="9" max="10" width="7.140625" customWidth="1"/>
    <col min="11" max="11" width="1.42578125" customWidth="1"/>
    <col min="12" max="13" width="7.140625" customWidth="1"/>
    <col min="15" max="15" width="13.42578125" bestFit="1" customWidth="1"/>
    <col min="16" max="17" width="9.7109375" customWidth="1"/>
    <col min="18" max="18" width="8.85546875" customWidth="1"/>
    <col min="21" max="21" width="15.140625" customWidth="1"/>
    <col min="22" max="22" width="5.5703125" customWidth="1"/>
    <col min="23" max="25" width="8.42578125" customWidth="1"/>
    <col min="26" max="26" width="14.5703125" bestFit="1" customWidth="1"/>
    <col min="27" max="27" width="14.140625" bestFit="1" customWidth="1"/>
  </cols>
  <sheetData>
    <row r="4" spans="2:19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2:19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4"/>
      <c r="O6" s="2"/>
      <c r="P6" s="1"/>
      <c r="Q6" s="1"/>
    </row>
    <row r="7" spans="2:19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47" t="s">
        <v>13</v>
      </c>
      <c r="P7" s="15" t="s">
        <v>5</v>
      </c>
      <c r="Q7" s="15"/>
      <c r="R7" s="15" t="s">
        <v>8</v>
      </c>
      <c r="S7" s="15"/>
    </row>
    <row r="8" spans="2:19" ht="15" customHeight="1" x14ac:dyDescent="0.25">
      <c r="B8" s="14"/>
      <c r="C8" s="14"/>
      <c r="D8" s="14"/>
      <c r="E8" s="14"/>
      <c r="F8" s="15"/>
      <c r="G8" s="15"/>
      <c r="H8" s="16"/>
      <c r="I8" s="15" t="s">
        <v>5</v>
      </c>
      <c r="J8" s="15"/>
      <c r="K8" s="16"/>
      <c r="L8" s="15" t="s">
        <v>8</v>
      </c>
      <c r="M8" s="15"/>
      <c r="N8" s="14"/>
      <c r="O8" s="19"/>
      <c r="P8" s="19" t="s">
        <v>9</v>
      </c>
      <c r="Q8" s="19"/>
      <c r="R8" s="19" t="s">
        <v>10</v>
      </c>
      <c r="S8" s="19"/>
    </row>
    <row r="9" spans="2:19" x14ac:dyDescent="0.25">
      <c r="B9" s="14"/>
      <c r="C9" s="17"/>
      <c r="D9" s="17"/>
      <c r="E9" s="17" t="s">
        <v>0</v>
      </c>
      <c r="F9" s="18" t="s">
        <v>11</v>
      </c>
      <c r="G9" s="18" t="s">
        <v>12</v>
      </c>
      <c r="H9" s="18"/>
      <c r="I9" s="19" t="s">
        <v>9</v>
      </c>
      <c r="J9" s="19"/>
      <c r="K9" s="20"/>
      <c r="L9" s="19" t="s">
        <v>10</v>
      </c>
      <c r="M9" s="19"/>
      <c r="N9" s="14"/>
      <c r="O9" s="8" t="s">
        <v>1</v>
      </c>
      <c r="P9" s="42">
        <f>AVERAGE(I10,I14)</f>
        <v>6931</v>
      </c>
      <c r="Q9" s="44">
        <f>P9/$E$10</f>
        <v>0.78904826958105645</v>
      </c>
      <c r="R9" s="42">
        <f>AVERAGE(L10,L14)</f>
        <v>1853</v>
      </c>
      <c r="S9" s="44">
        <f>R9/$E$10</f>
        <v>0.21095173041894352</v>
      </c>
    </row>
    <row r="10" spans="2:19" x14ac:dyDescent="0.25">
      <c r="B10" s="14"/>
      <c r="C10" s="4" t="s">
        <v>1</v>
      </c>
      <c r="D10" s="4" t="s">
        <v>6</v>
      </c>
      <c r="E10" s="21">
        <f>366*24</f>
        <v>8784</v>
      </c>
      <c r="F10" s="5">
        <v>507</v>
      </c>
      <c r="G10" s="5">
        <v>1357</v>
      </c>
      <c r="H10" s="5"/>
      <c r="I10" s="6">
        <f>E10-F10-G10</f>
        <v>6920</v>
      </c>
      <c r="J10" s="7">
        <f>I10/E10</f>
        <v>0.78779599271402545</v>
      </c>
      <c r="K10" s="7"/>
      <c r="L10" s="6">
        <f>E10-I10</f>
        <v>1864</v>
      </c>
      <c r="M10" s="12">
        <f>L10/E10</f>
        <v>0.21220400728597449</v>
      </c>
      <c r="N10" s="14"/>
      <c r="O10" s="27" t="s">
        <v>2</v>
      </c>
      <c r="P10" s="41">
        <f>AVERAGE(I11,I15)</f>
        <v>6931</v>
      </c>
      <c r="Q10" s="45">
        <f t="shared" ref="Q10:S12" si="0">P10/$E$10</f>
        <v>0.78904826958105645</v>
      </c>
      <c r="R10" s="41">
        <f t="shared" ref="R10:R12" si="1">AVERAGE(L11,L15)</f>
        <v>1853</v>
      </c>
      <c r="S10" s="45">
        <f t="shared" si="0"/>
        <v>0.21095173041894352</v>
      </c>
    </row>
    <row r="11" spans="2:19" x14ac:dyDescent="0.25">
      <c r="B11" s="14"/>
      <c r="C11" s="14" t="s">
        <v>2</v>
      </c>
      <c r="D11" s="14" t="s">
        <v>6</v>
      </c>
      <c r="E11" s="22"/>
      <c r="F11" s="24">
        <v>508</v>
      </c>
      <c r="G11" s="24">
        <v>1357</v>
      </c>
      <c r="H11" s="24"/>
      <c r="I11" s="16">
        <f>E10-G11-F11</f>
        <v>6919</v>
      </c>
      <c r="J11" s="25">
        <f>I11/E10</f>
        <v>0.78768214936247727</v>
      </c>
      <c r="K11" s="25"/>
      <c r="L11" s="16">
        <f>E10-I11</f>
        <v>1865</v>
      </c>
      <c r="M11" s="26">
        <f>L11/E10</f>
        <v>0.21231785063752276</v>
      </c>
      <c r="N11" s="14"/>
      <c r="O11" s="35" t="s">
        <v>3</v>
      </c>
      <c r="P11" s="42">
        <f>AVERAGE(I12,I16)</f>
        <v>6978</v>
      </c>
      <c r="Q11" s="44">
        <f t="shared" si="0"/>
        <v>0.7943989071038251</v>
      </c>
      <c r="R11" s="42">
        <f t="shared" si="1"/>
        <v>1806</v>
      </c>
      <c r="S11" s="44">
        <f t="shared" si="0"/>
        <v>0.20560109289617487</v>
      </c>
    </row>
    <row r="12" spans="2:19" x14ac:dyDescent="0.25">
      <c r="B12" s="14"/>
      <c r="C12" s="4" t="s">
        <v>3</v>
      </c>
      <c r="D12" s="4" t="s">
        <v>6</v>
      </c>
      <c r="E12" s="22"/>
      <c r="F12" s="5">
        <v>511</v>
      </c>
      <c r="G12" s="5">
        <v>1306</v>
      </c>
      <c r="H12" s="5"/>
      <c r="I12" s="6">
        <f>E10-F12-G12</f>
        <v>6967</v>
      </c>
      <c r="J12" s="7">
        <f>I12/E10</f>
        <v>0.79314663023679421</v>
      </c>
      <c r="K12" s="7"/>
      <c r="L12" s="6">
        <f>E10-I12</f>
        <v>1817</v>
      </c>
      <c r="M12" s="12">
        <f>L12/E10</f>
        <v>0.20685336976320584</v>
      </c>
      <c r="N12" s="14"/>
      <c r="O12" s="17" t="s">
        <v>4</v>
      </c>
      <c r="P12" s="43">
        <f>AVERAGE(I13,I17)</f>
        <v>7093.5</v>
      </c>
      <c r="Q12" s="46">
        <f t="shared" si="0"/>
        <v>0.80754781420765032</v>
      </c>
      <c r="R12" s="43">
        <f t="shared" si="1"/>
        <v>1690.5</v>
      </c>
      <c r="S12" s="46">
        <f t="shared" si="0"/>
        <v>0.19245218579234974</v>
      </c>
    </row>
    <row r="13" spans="2:19" x14ac:dyDescent="0.25">
      <c r="B13" s="14"/>
      <c r="C13" s="14" t="s">
        <v>4</v>
      </c>
      <c r="D13" s="14" t="s">
        <v>6</v>
      </c>
      <c r="E13" s="22"/>
      <c r="F13" s="24">
        <v>540</v>
      </c>
      <c r="G13" s="24">
        <v>1171</v>
      </c>
      <c r="H13" s="24"/>
      <c r="I13" s="16">
        <f>E10-F13-G13</f>
        <v>7073</v>
      </c>
      <c r="J13" s="25">
        <f>I13/E10</f>
        <v>0.8052140255009107</v>
      </c>
      <c r="K13" s="25"/>
      <c r="L13" s="16">
        <f>E10-I13</f>
        <v>1711</v>
      </c>
      <c r="M13" s="26">
        <f>L13/E10</f>
        <v>0.19478597449908924</v>
      </c>
      <c r="N13" s="14"/>
      <c r="O13" s="14"/>
      <c r="P13" s="40"/>
      <c r="Q13" s="40"/>
      <c r="R13" s="40"/>
      <c r="S13" s="40"/>
    </row>
    <row r="14" spans="2:19" x14ac:dyDescent="0.25">
      <c r="B14" s="14"/>
      <c r="C14" s="8" t="s">
        <v>1</v>
      </c>
      <c r="D14" s="8" t="s">
        <v>7</v>
      </c>
      <c r="E14" s="22"/>
      <c r="F14" s="9">
        <v>555</v>
      </c>
      <c r="G14" s="9">
        <v>1287</v>
      </c>
      <c r="H14" s="9"/>
      <c r="I14" s="10">
        <f>E10-F14-G14</f>
        <v>6942</v>
      </c>
      <c r="J14" s="11">
        <f>I14/E$10</f>
        <v>0.79030054644808745</v>
      </c>
      <c r="K14" s="11"/>
      <c r="L14" s="10">
        <f>E10-I14</f>
        <v>1842</v>
      </c>
      <c r="M14" s="13">
        <f>L14/E$10</f>
        <v>0.20969945355191258</v>
      </c>
      <c r="N14" s="14"/>
      <c r="O14" s="14"/>
      <c r="P14" s="40"/>
      <c r="Q14" s="40"/>
      <c r="R14" s="40"/>
      <c r="S14" s="40"/>
    </row>
    <row r="15" spans="2:19" x14ac:dyDescent="0.25">
      <c r="B15" s="14"/>
      <c r="C15" s="27" t="s">
        <v>2</v>
      </c>
      <c r="D15" s="27" t="s">
        <v>7</v>
      </c>
      <c r="E15" s="22"/>
      <c r="F15" s="28">
        <v>554</v>
      </c>
      <c r="G15" s="28">
        <v>1287</v>
      </c>
      <c r="H15" s="28"/>
      <c r="I15" s="29">
        <f>E10-F15-G15</f>
        <v>6943</v>
      </c>
      <c r="J15" s="30">
        <f>I15/E$10</f>
        <v>0.79041438979963574</v>
      </c>
      <c r="K15" s="30"/>
      <c r="L15" s="29">
        <f>E10-I15</f>
        <v>1841</v>
      </c>
      <c r="M15" s="31">
        <f>L15/E$10</f>
        <v>0.20958561020036429</v>
      </c>
      <c r="N15" s="14"/>
      <c r="O15" s="14"/>
      <c r="P15" s="40"/>
      <c r="Q15" s="40"/>
    </row>
    <row r="16" spans="2:19" x14ac:dyDescent="0.25">
      <c r="B16" s="14"/>
      <c r="C16" s="35" t="s">
        <v>3</v>
      </c>
      <c r="D16" s="35" t="s">
        <v>7</v>
      </c>
      <c r="E16" s="22"/>
      <c r="F16" s="36">
        <v>555</v>
      </c>
      <c r="G16" s="36">
        <v>1240</v>
      </c>
      <c r="H16" s="36"/>
      <c r="I16" s="37">
        <f>E10-F16-G16</f>
        <v>6989</v>
      </c>
      <c r="J16" s="38">
        <f>I16/E$10</f>
        <v>0.7956511839708561</v>
      </c>
      <c r="K16" s="38"/>
      <c r="L16" s="37">
        <f>E10-I16</f>
        <v>1795</v>
      </c>
      <c r="M16" s="39">
        <f>L16/E$10</f>
        <v>0.2043488160291439</v>
      </c>
      <c r="N16" s="14"/>
      <c r="O16" s="2"/>
    </row>
    <row r="17" spans="2:27" x14ac:dyDescent="0.25">
      <c r="B17" s="14"/>
      <c r="C17" s="17" t="s">
        <v>4</v>
      </c>
      <c r="D17" s="3" t="s">
        <v>7</v>
      </c>
      <c r="E17" s="23"/>
      <c r="F17" s="32">
        <v>576</v>
      </c>
      <c r="G17" s="32">
        <v>1094</v>
      </c>
      <c r="H17" s="32"/>
      <c r="I17" s="18">
        <f>E10-F17-G17</f>
        <v>7114</v>
      </c>
      <c r="J17" s="33">
        <f>I17/E$10</f>
        <v>0.80988160291438982</v>
      </c>
      <c r="K17" s="33"/>
      <c r="L17" s="18">
        <f>E10-I17</f>
        <v>1670</v>
      </c>
      <c r="M17" s="34">
        <f>L17/E$10</f>
        <v>0.19011839708561021</v>
      </c>
      <c r="N17" s="14"/>
      <c r="O17" s="2"/>
    </row>
    <row r="18" spans="2:27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"/>
      <c r="U18" s="14"/>
      <c r="V18" s="14"/>
      <c r="W18" s="49" t="s">
        <v>0</v>
      </c>
      <c r="X18" s="49" t="s">
        <v>11</v>
      </c>
      <c r="Y18" s="49" t="s">
        <v>12</v>
      </c>
      <c r="Z18" s="16" t="s">
        <v>5</v>
      </c>
      <c r="AA18" s="16" t="s">
        <v>8</v>
      </c>
    </row>
    <row r="19" spans="2:27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U19" s="17"/>
      <c r="V19" s="17"/>
      <c r="W19" s="48"/>
      <c r="X19" s="48"/>
      <c r="Y19" s="48"/>
      <c r="Z19" s="20" t="s">
        <v>9</v>
      </c>
      <c r="AA19" s="20" t="s">
        <v>10</v>
      </c>
    </row>
    <row r="20" spans="2:27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U20" s="4" t="s">
        <v>1</v>
      </c>
      <c r="V20" s="4" t="s">
        <v>6</v>
      </c>
      <c r="W20" s="21">
        <f>366*24</f>
        <v>8784</v>
      </c>
      <c r="X20" s="5">
        <v>507</v>
      </c>
      <c r="Y20" s="5">
        <v>1357</v>
      </c>
      <c r="Z20" s="6">
        <f>W20-X20-Y20</f>
        <v>6920</v>
      </c>
      <c r="AA20" s="6">
        <f>W20-Z20</f>
        <v>1864</v>
      </c>
    </row>
    <row r="21" spans="2:27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U21" s="14" t="s">
        <v>2</v>
      </c>
      <c r="V21" s="14" t="s">
        <v>6</v>
      </c>
      <c r="W21" s="22"/>
      <c r="X21" s="24">
        <v>508</v>
      </c>
      <c r="Y21" s="24">
        <v>1357</v>
      </c>
      <c r="Z21" s="16">
        <f>W20-Y21-X21</f>
        <v>6919</v>
      </c>
      <c r="AA21" s="16">
        <f>W20-Z21</f>
        <v>1865</v>
      </c>
    </row>
    <row r="22" spans="2:27" ht="15" customHeight="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U22" s="4" t="s">
        <v>3</v>
      </c>
      <c r="V22" s="4" t="s">
        <v>6</v>
      </c>
      <c r="W22" s="22"/>
      <c r="X22" s="5">
        <v>511</v>
      </c>
      <c r="Y22" s="5">
        <v>1306</v>
      </c>
      <c r="Z22" s="6">
        <f>W20-X22-Y22</f>
        <v>6967</v>
      </c>
      <c r="AA22" s="6">
        <f>W20-Z22</f>
        <v>1817</v>
      </c>
    </row>
    <row r="23" spans="2:27" x14ac:dyDescent="0.25">
      <c r="U23" s="14" t="s">
        <v>4</v>
      </c>
      <c r="V23" s="14" t="s">
        <v>6</v>
      </c>
      <c r="W23" s="22"/>
      <c r="X23" s="24">
        <v>540</v>
      </c>
      <c r="Y23" s="24">
        <v>1171</v>
      </c>
      <c r="Z23" s="16">
        <f>W20-X23-Y23</f>
        <v>7073</v>
      </c>
      <c r="AA23" s="16">
        <f>W20-Z23</f>
        <v>1711</v>
      </c>
    </row>
    <row r="24" spans="2:27" x14ac:dyDescent="0.25">
      <c r="U24" s="8" t="s">
        <v>1</v>
      </c>
      <c r="V24" s="8" t="s">
        <v>7</v>
      </c>
      <c r="W24" s="22"/>
      <c r="X24" s="9">
        <v>555</v>
      </c>
      <c r="Y24" s="9">
        <v>1287</v>
      </c>
      <c r="Z24" s="10">
        <f>W20-X24-Y24</f>
        <v>6942</v>
      </c>
      <c r="AA24" s="10">
        <f>W20-Z24</f>
        <v>1842</v>
      </c>
    </row>
    <row r="25" spans="2:27" x14ac:dyDescent="0.25">
      <c r="U25" s="27" t="s">
        <v>2</v>
      </c>
      <c r="V25" s="27" t="s">
        <v>7</v>
      </c>
      <c r="W25" s="22"/>
      <c r="X25" s="28">
        <v>554</v>
      </c>
      <c r="Y25" s="28">
        <v>1287</v>
      </c>
      <c r="Z25" s="29">
        <f>W20-X25-Y25</f>
        <v>6943</v>
      </c>
      <c r="AA25" s="29">
        <f>W20-Z25</f>
        <v>1841</v>
      </c>
    </row>
    <row r="26" spans="2:27" x14ac:dyDescent="0.25">
      <c r="U26" s="35" t="s">
        <v>3</v>
      </c>
      <c r="V26" s="35" t="s">
        <v>7</v>
      </c>
      <c r="W26" s="22"/>
      <c r="X26" s="36">
        <v>555</v>
      </c>
      <c r="Y26" s="36">
        <v>1240</v>
      </c>
      <c r="Z26" s="37">
        <f>W20-X26-Y26</f>
        <v>6989</v>
      </c>
      <c r="AA26" s="37">
        <f>W20-Z26</f>
        <v>1795</v>
      </c>
    </row>
    <row r="27" spans="2:27" x14ac:dyDescent="0.25">
      <c r="U27" s="17" t="s">
        <v>4</v>
      </c>
      <c r="V27" s="3" t="s">
        <v>7</v>
      </c>
      <c r="W27" s="23"/>
      <c r="X27" s="32">
        <v>576</v>
      </c>
      <c r="Y27" s="32">
        <v>1094</v>
      </c>
      <c r="Z27" s="18">
        <f>W20-X27-Y27</f>
        <v>7114</v>
      </c>
      <c r="AA27" s="18">
        <f>W20-Z27</f>
        <v>1670</v>
      </c>
    </row>
  </sheetData>
  <mergeCells count="15">
    <mergeCell ref="W20:W27"/>
    <mergeCell ref="Y18:Y19"/>
    <mergeCell ref="X18:X19"/>
    <mergeCell ref="W18:W19"/>
    <mergeCell ref="P7:Q7"/>
    <mergeCell ref="P8:Q8"/>
    <mergeCell ref="O7:O8"/>
    <mergeCell ref="R8:S8"/>
    <mergeCell ref="R7:S7"/>
    <mergeCell ref="I9:J9"/>
    <mergeCell ref="I8:J8"/>
    <mergeCell ref="L8:M8"/>
    <mergeCell ref="L9:M9"/>
    <mergeCell ref="F8:G8"/>
    <mergeCell ref="E10:E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2016-06-10T00:30:36Z</dcterms:modified>
</cp:coreProperties>
</file>